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<sst xmlns="http://schemas.openxmlformats.org/spreadsheetml/2006/main" count="279" uniqueCount="145">
  <si>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</si>
  <si>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</si>
  <si>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</si>
  <si>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</si>
  <si>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</si>
  <si>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</si>
  <si>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</si>
  <si>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</si>
  <si>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</si>
  <si>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</si>
  <si>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</si>
  <si>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</si>
  <si>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</si>
  <si>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</si>
  <si>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</si>
  <si>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</si>
  <si>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</si>
  <si>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</si>
  <si>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</si>
  <si>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</si>
  <si>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</si>
  <si>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</si>
  <si>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</si>
  <si>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</si>
  <si>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</si>
  <si>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</si>
  <si>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</si>
  <si>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</si>
  <si>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</si>
  <si>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</si>
  <si>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</si>
  <si>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</si>
  <si>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</si>
  <si>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</si>
  <si>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</si>
  <si>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</si>
  <si>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</si>
  <si>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</si>
  <si>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</si>
  <si>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</si>
  <si>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</si>
  <si>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</si>
  <si>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</si>
  <si>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</si>
  <si>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</si>
  <si>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</si>
  <si>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</si>
  <si>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</si>
  <si>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</si>
  <si>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</si>
  <si>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</si>
  <si>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</si>
  <si>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</si>
  <si>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</si>
  <si>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</si>
  <si>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</si>
  <si>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</si>
  <si>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</si>
  <si>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</si>
  <si>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</si>
  <si>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</si>
  <si>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</si>
  <si>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</si>
  <si>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</si>
  <si>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</si>
  <si>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</si>
  <si>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</si>
  <si>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</si>
  <si>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</si>
  <si>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</si>
  <si>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</si>
  <si>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</si>
  <si>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</si>
  <si>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</si>
  <si>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</si>
  <si>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</si>
  <si>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</si>
  <si>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</si>
  <si>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</si>
  <si>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</si>
  <si>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</si>
  <si>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</si>
  <si>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</si>
  <si>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</si>
  <si>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</si>
  <si>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</si>
  <si>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</si>
  <si>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</si>
  <si>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</si>
  <si>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</si>
  <si>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</si>
  <si>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</si>
  <si>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</si>
  <si>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</si>
  <si>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</si>
  <si>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</si>
  <si>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</si>
  <si>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</si>
  <si>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</si>
  <si>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</si>
  <si>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</si>
  <si>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</si>
  <si>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</si>
  <si>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</si>
  <si>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</si>
  <si>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</si>
  <si>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</si>
  <si>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</si>
  <si>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</si>
  <si>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</si>
  <si>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</si>
  <si>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</si>
  <si>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</si>
  <si>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</si>
  <si>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</si>
  <si>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</si>
  <si>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</si>
  <si>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</si>
  <si>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</si>
  <si>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</si>
  <si>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</si>
  <si>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</si>
  <si>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</si>
  <si>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</si>
  <si>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</si>
  <si>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</si>
  <si>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</si>
  <si>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</si>
  <si>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</si>
  <si>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</si>
  <si>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</si>
  <si>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</si>
  <si>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</si>
  <si>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</si>
  <si>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</si>
  <si>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</si>
  <si>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</si>
  <si>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</si>
  <si>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</si>
  <si>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</si>
  <si>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</si>
  <si>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 xml:space="preserve">                        к постановлению администрации</t>
  </si>
  <si>
    <t xml:space="preserve"> ПРИЛОЖЕНИЕ №1</t>
  </si>
  <si>
    <t xml:space="preserve">                                        МО Сертолово</t>
  </si>
  <si>
    <r>
      <t xml:space="preserve">  от </t>
    </r>
    <r>
      <rPr>
        <u val="single"/>
        <sz val="12"/>
        <rFont val="Times New Roman"/>
        <family val="1"/>
      </rPr>
      <t>17.02.2015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42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</si>
</sst>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" fontId="6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195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563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81" t="s">
        <v>142</v>
      </c>
      <c r="H1" s="181"/>
      <c r="I1" s="181"/>
      <c r="J1" s="181"/>
    </row>
    <row r="2" spans="7:10" ht="14.25" customHeight="1">
      <c r="G2" s="181" t="s">
        <v>141</v>
      </c>
      <c r="H2" s="181"/>
      <c r="I2" s="181"/>
      <c r="J2" s="181"/>
    </row>
    <row r="3" spans="7:13" ht="14.25" customHeight="1">
      <c r="G3" s="207" t="s">
        <v>143</v>
      </c>
      <c r="H3" s="207"/>
      <c r="I3" s="207"/>
      <c r="J3" s="207"/>
      <c r="M3" s="161"/>
    </row>
    <row r="4" spans="6:10" ht="15" customHeight="1">
      <c r="F4" s="22"/>
      <c r="G4" s="181" t="s">
        <v>144</v>
      </c>
      <c r="H4" s="181"/>
      <c r="I4" s="181"/>
      <c r="J4" s="181"/>
    </row>
    <row r="5" spans="1:10" s="1" customFormat="1" ht="15.75" customHeight="1">
      <c r="A5" s="206" t="s">
        <v>5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s="1" customFormat="1" ht="16.5" customHeight="1">
      <c r="A6" s="206" t="s">
        <v>33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5" customHeight="1">
      <c r="A7" s="206" t="s">
        <v>90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5.75" customHeight="1" thickBot="1">
      <c r="A8" s="182" t="s">
        <v>34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21.75" customHeight="1">
      <c r="A9" s="168" t="s">
        <v>0</v>
      </c>
      <c r="B9" s="172" t="s">
        <v>1</v>
      </c>
      <c r="C9" s="166" t="s">
        <v>22</v>
      </c>
      <c r="D9" s="170" t="s">
        <v>21</v>
      </c>
      <c r="E9" s="188" t="s">
        <v>28</v>
      </c>
      <c r="F9" s="187" t="s">
        <v>2</v>
      </c>
      <c r="G9" s="166"/>
      <c r="H9" s="166"/>
      <c r="I9" s="183" t="s">
        <v>3</v>
      </c>
      <c r="J9" s="164" t="s">
        <v>4</v>
      </c>
    </row>
    <row r="10" spans="1:10" ht="12.75">
      <c r="A10" s="169"/>
      <c r="B10" s="173"/>
      <c r="C10" s="167"/>
      <c r="D10" s="171"/>
      <c r="E10" s="189"/>
      <c r="F10" s="2">
        <v>2014</v>
      </c>
      <c r="G10" s="21">
        <v>2015</v>
      </c>
      <c r="H10" s="23">
        <v>2016</v>
      </c>
      <c r="I10" s="184"/>
      <c r="J10" s="165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174" t="s">
        <v>50</v>
      </c>
      <c r="B12" s="175"/>
      <c r="C12" s="175"/>
      <c r="D12" s="175"/>
      <c r="E12" s="176"/>
      <c r="F12" s="175"/>
      <c r="G12" s="175"/>
      <c r="H12" s="175"/>
      <c r="I12" s="175"/>
      <c r="J12" s="177"/>
    </row>
    <row r="13" spans="1:11" ht="48" customHeight="1">
      <c r="A13" s="37" t="s">
        <v>6</v>
      </c>
      <c r="B13" s="28" t="s">
        <v>84</v>
      </c>
      <c r="C13" s="39" t="s">
        <v>29</v>
      </c>
      <c r="D13" s="46" t="s">
        <v>35</v>
      </c>
      <c r="E13" s="47">
        <f>SUM(F13:H13)</f>
        <v>2566.5</v>
      </c>
      <c r="F13" s="48">
        <v>780.4</v>
      </c>
      <c r="G13" s="41">
        <v>1586.2</v>
      </c>
      <c r="H13" s="27">
        <v>199.9</v>
      </c>
      <c r="I13" s="65" t="s">
        <v>71</v>
      </c>
      <c r="J13" s="18" t="s">
        <v>114</v>
      </c>
      <c r="K13" s="49"/>
    </row>
    <row r="14" spans="1:11" ht="37.5" customHeight="1">
      <c r="A14" s="38" t="s">
        <v>7</v>
      </c>
      <c r="B14" s="20" t="s">
        <v>44</v>
      </c>
      <c r="C14" s="50" t="s">
        <v>29</v>
      </c>
      <c r="D14" s="51" t="s">
        <v>40</v>
      </c>
      <c r="E14" s="52">
        <f>SUM(F14:H14)</f>
        <v>6641.1</v>
      </c>
      <c r="F14" s="53">
        <v>6641.1</v>
      </c>
      <c r="G14" s="40">
        <v>0</v>
      </c>
      <c r="H14" s="44">
        <v>0</v>
      </c>
      <c r="I14" s="65" t="s">
        <v>71</v>
      </c>
      <c r="J14" s="18" t="s">
        <v>114</v>
      </c>
      <c r="K14" s="49"/>
    </row>
    <row r="15" spans="1:11" ht="63" customHeight="1">
      <c r="A15" s="39" t="s">
        <v>31</v>
      </c>
      <c r="B15" s="30" t="s">
        <v>105</v>
      </c>
      <c r="C15" s="50" t="s">
        <v>29</v>
      </c>
      <c r="D15" s="51" t="s">
        <v>35</v>
      </c>
      <c r="E15" s="54">
        <f>F15+G15+H15</f>
        <v>1205</v>
      </c>
      <c r="F15" s="40">
        <v>837.1</v>
      </c>
      <c r="G15" s="40">
        <v>345.3</v>
      </c>
      <c r="H15" s="40">
        <v>22.6</v>
      </c>
      <c r="I15" s="65" t="s">
        <v>71</v>
      </c>
      <c r="J15" s="36" t="s">
        <v>49</v>
      </c>
      <c r="K15" s="49"/>
    </row>
    <row r="16" spans="1:11" ht="36.75" customHeight="1">
      <c r="A16" s="209" t="s">
        <v>46</v>
      </c>
      <c r="B16" s="185" t="s">
        <v>108</v>
      </c>
      <c r="C16" s="212" t="s">
        <v>29</v>
      </c>
      <c r="D16" s="178" t="s">
        <v>36</v>
      </c>
      <c r="E16" s="216">
        <f>SUM(F16:H16)</f>
        <v>3666.1000000000004</v>
      </c>
      <c r="F16" s="192">
        <v>1171.3</v>
      </c>
      <c r="G16" s="179">
        <v>1798</v>
      </c>
      <c r="H16" s="179">
        <v>696.8</v>
      </c>
      <c r="I16" s="214" t="s">
        <v>71</v>
      </c>
      <c r="J16" s="190" t="s">
        <v>45</v>
      </c>
      <c r="K16" s="49"/>
    </row>
    <row r="17" spans="1:11" ht="3.75" customHeight="1" hidden="1">
      <c r="A17" s="210"/>
      <c r="B17" s="186"/>
      <c r="C17" s="213"/>
      <c r="D17" s="162"/>
      <c r="E17" s="217"/>
      <c r="F17" s="192"/>
      <c r="G17" s="179"/>
      <c r="H17" s="179"/>
      <c r="I17" s="215"/>
      <c r="J17" s="191"/>
      <c r="K17" s="49"/>
    </row>
    <row r="18" spans="1:11" ht="38.25" customHeight="1">
      <c r="A18" s="38" t="s">
        <v>47</v>
      </c>
      <c r="B18" s="29" t="s">
        <v>111</v>
      </c>
      <c r="C18" s="39" t="s">
        <v>29</v>
      </c>
      <c r="D18" s="46" t="s">
        <v>35</v>
      </c>
      <c r="E18" s="52">
        <f>F18+G18+H18</f>
        <v>6358</v>
      </c>
      <c r="F18" s="43">
        <v>5536.7</v>
      </c>
      <c r="G18" s="43">
        <v>586.5</v>
      </c>
      <c r="H18" s="43">
        <v>234.8</v>
      </c>
      <c r="I18" s="65" t="s">
        <v>71</v>
      </c>
      <c r="J18" s="77" t="s">
        <v>48</v>
      </c>
      <c r="K18" s="49"/>
    </row>
    <row r="19" spans="1:11" ht="14.25" customHeight="1">
      <c r="A19" s="111"/>
      <c r="B19" s="112" t="s">
        <v>131</v>
      </c>
      <c r="C19" s="113"/>
      <c r="D19" s="114"/>
      <c r="E19" s="115">
        <f>E15+E18+E17+E16+E14+E13</f>
        <v>20436.7</v>
      </c>
      <c r="F19" s="115">
        <f>F15+F18+F17+F16+F14+F13</f>
        <v>14966.6</v>
      </c>
      <c r="G19" s="115">
        <f>G15+G18+G17+G16+G14+G13</f>
        <v>4316</v>
      </c>
      <c r="H19" s="116">
        <f>H15+H18+H17+H16+H14+H13</f>
        <v>1154.1000000000001</v>
      </c>
      <c r="I19" s="117"/>
      <c r="J19" s="118"/>
      <c r="K19" s="49"/>
    </row>
    <row r="20" spans="1:11" ht="14.25" customHeight="1">
      <c r="A20" s="119"/>
      <c r="B20" s="120" t="s">
        <v>43</v>
      </c>
      <c r="C20" s="119"/>
      <c r="D20" s="119"/>
      <c r="E20" s="103">
        <f>E19</f>
        <v>20436.7</v>
      </c>
      <c r="F20" s="103">
        <f>F19</f>
        <v>14966.6</v>
      </c>
      <c r="G20" s="103">
        <f>G19</f>
        <v>4316</v>
      </c>
      <c r="H20" s="103">
        <f>H19</f>
        <v>1154.1000000000001</v>
      </c>
      <c r="I20" s="121"/>
      <c r="J20" s="122"/>
      <c r="K20" s="49"/>
    </row>
    <row r="21" spans="1:11" ht="16.5" customHeight="1" thickBot="1">
      <c r="A21" s="203" t="s">
        <v>91</v>
      </c>
      <c r="B21" s="204"/>
      <c r="C21" s="204"/>
      <c r="D21" s="204"/>
      <c r="E21" s="208"/>
      <c r="F21" s="204"/>
      <c r="G21" s="204"/>
      <c r="H21" s="204"/>
      <c r="I21" s="204"/>
      <c r="J21" s="205"/>
      <c r="K21" s="49"/>
    </row>
    <row r="22" spans="1:11" s="26" customFormat="1" ht="39" customHeight="1" thickBot="1">
      <c r="A22" s="58" t="s">
        <v>8</v>
      </c>
      <c r="B22" s="32" t="s">
        <v>109</v>
      </c>
      <c r="C22" s="58" t="s">
        <v>29</v>
      </c>
      <c r="D22" s="46" t="s">
        <v>35</v>
      </c>
      <c r="E22" s="72">
        <f aca="true" t="shared" si="0" ref="E22:E37">F22+G22+H22</f>
        <v>688.3</v>
      </c>
      <c r="F22" s="105">
        <v>388.3</v>
      </c>
      <c r="G22" s="27">
        <v>150</v>
      </c>
      <c r="H22" s="27">
        <v>150</v>
      </c>
      <c r="I22" s="66" t="s">
        <v>71</v>
      </c>
      <c r="J22" s="67" t="s">
        <v>73</v>
      </c>
      <c r="K22" s="60"/>
    </row>
    <row r="23" spans="1:11" ht="36" customHeight="1" thickBot="1">
      <c r="A23" s="39" t="s">
        <v>30</v>
      </c>
      <c r="B23" s="78" t="s">
        <v>99</v>
      </c>
      <c r="C23" s="39" t="s">
        <v>29</v>
      </c>
      <c r="D23" s="46" t="s">
        <v>35</v>
      </c>
      <c r="E23" s="72">
        <f t="shared" si="0"/>
        <v>757.1</v>
      </c>
      <c r="F23" s="42">
        <v>480.1</v>
      </c>
      <c r="G23" s="43">
        <v>132</v>
      </c>
      <c r="H23" s="43">
        <v>145</v>
      </c>
      <c r="I23" s="34" t="s">
        <v>71</v>
      </c>
      <c r="J23" s="34" t="s">
        <v>73</v>
      </c>
      <c r="K23" s="49" t="s">
        <v>100</v>
      </c>
    </row>
    <row r="24" spans="1:11" s="26" customFormat="1" ht="36.75" customHeight="1">
      <c r="A24" s="68" t="s">
        <v>32</v>
      </c>
      <c r="B24" s="79" t="s">
        <v>78</v>
      </c>
      <c r="C24" s="68" t="s">
        <v>29</v>
      </c>
      <c r="D24" s="69" t="s">
        <v>41</v>
      </c>
      <c r="E24" s="80">
        <f t="shared" si="0"/>
        <v>139.4</v>
      </c>
      <c r="F24" s="75">
        <v>63.1</v>
      </c>
      <c r="G24" s="40">
        <v>36.3</v>
      </c>
      <c r="H24" s="40">
        <v>40</v>
      </c>
      <c r="I24" s="81" t="s">
        <v>71</v>
      </c>
      <c r="J24" s="35" t="s">
        <v>73</v>
      </c>
      <c r="K24" s="60"/>
    </row>
    <row r="25" spans="1:11" ht="37.5" customHeight="1">
      <c r="A25" s="76" t="s">
        <v>37</v>
      </c>
      <c r="B25" s="32" t="s">
        <v>75</v>
      </c>
      <c r="C25" s="39" t="s">
        <v>29</v>
      </c>
      <c r="D25" s="39" t="s">
        <v>40</v>
      </c>
      <c r="E25" s="83">
        <f t="shared" si="0"/>
        <v>217.5</v>
      </c>
      <c r="F25" s="84">
        <v>217.5</v>
      </c>
      <c r="G25" s="41">
        <v>0</v>
      </c>
      <c r="H25" s="27">
        <v>0</v>
      </c>
      <c r="I25" s="34" t="s">
        <v>71</v>
      </c>
      <c r="J25" s="34" t="s">
        <v>73</v>
      </c>
      <c r="K25" s="49"/>
    </row>
    <row r="26" spans="1:11" ht="49.5" customHeight="1">
      <c r="A26" s="76" t="s">
        <v>38</v>
      </c>
      <c r="B26" s="32" t="s">
        <v>115</v>
      </c>
      <c r="C26" s="39" t="s">
        <v>29</v>
      </c>
      <c r="D26" s="58" t="s">
        <v>40</v>
      </c>
      <c r="E26" s="83">
        <f t="shared" si="0"/>
        <v>100</v>
      </c>
      <c r="F26" s="84">
        <v>100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s="26" customFormat="1" ht="35.25" customHeight="1" thickBot="1">
      <c r="A27" s="85" t="s">
        <v>39</v>
      </c>
      <c r="B27" s="86" t="s">
        <v>76</v>
      </c>
      <c r="C27" s="87" t="s">
        <v>29</v>
      </c>
      <c r="D27" s="88" t="s">
        <v>35</v>
      </c>
      <c r="E27" s="82">
        <f t="shared" si="0"/>
        <v>229.5</v>
      </c>
      <c r="F27" s="89">
        <v>69.3</v>
      </c>
      <c r="G27" s="90">
        <v>76.3</v>
      </c>
      <c r="H27" s="90">
        <v>83.9</v>
      </c>
      <c r="I27" s="91" t="s">
        <v>71</v>
      </c>
      <c r="J27" s="92" t="s">
        <v>73</v>
      </c>
      <c r="K27" s="60"/>
    </row>
    <row r="28" spans="1:11" s="26" customFormat="1" ht="35.25" customHeight="1" thickBot="1">
      <c r="A28" s="58" t="s">
        <v>77</v>
      </c>
      <c r="B28" s="79" t="s">
        <v>112</v>
      </c>
      <c r="C28" s="68" t="s">
        <v>29</v>
      </c>
      <c r="D28" s="88" t="s">
        <v>35</v>
      </c>
      <c r="E28" s="72">
        <f t="shared" si="0"/>
        <v>1806.5</v>
      </c>
      <c r="F28" s="70">
        <v>1506.5</v>
      </c>
      <c r="G28" s="71">
        <v>150</v>
      </c>
      <c r="H28" s="44">
        <v>150</v>
      </c>
      <c r="I28" s="35" t="s">
        <v>71</v>
      </c>
      <c r="J28" s="35" t="s">
        <v>74</v>
      </c>
      <c r="K28" s="60"/>
    </row>
    <row r="29" spans="1:11" s="26" customFormat="1" ht="24.75" customHeight="1" thickBot="1">
      <c r="A29" s="218" t="s">
        <v>101</v>
      </c>
      <c r="B29" s="193" t="s">
        <v>79</v>
      </c>
      <c r="C29" s="68" t="s">
        <v>124</v>
      </c>
      <c r="D29" s="59" t="s">
        <v>35</v>
      </c>
      <c r="E29" s="72">
        <f t="shared" si="0"/>
        <v>47718.9</v>
      </c>
      <c r="F29" s="42">
        <f>F30+F31</f>
        <v>42218.9</v>
      </c>
      <c r="G29" s="43">
        <v>2500</v>
      </c>
      <c r="H29" s="27">
        <v>3000</v>
      </c>
      <c r="I29" s="200" t="s">
        <v>71</v>
      </c>
      <c r="J29" s="211" t="s">
        <v>72</v>
      </c>
      <c r="K29" s="60"/>
    </row>
    <row r="30" spans="1:11" s="26" customFormat="1" ht="26.25" customHeight="1">
      <c r="A30" s="219"/>
      <c r="B30" s="194"/>
      <c r="C30" s="68" t="s">
        <v>43</v>
      </c>
      <c r="D30" s="59" t="s">
        <v>35</v>
      </c>
      <c r="E30" s="72">
        <f>F30+G30+H30</f>
        <v>45888.4</v>
      </c>
      <c r="F30" s="75">
        <v>40388.4</v>
      </c>
      <c r="G30" s="43">
        <v>2500</v>
      </c>
      <c r="H30" s="27">
        <v>3000</v>
      </c>
      <c r="I30" s="201"/>
      <c r="J30" s="211"/>
      <c r="K30" s="60"/>
    </row>
    <row r="31" spans="1:11" s="26" customFormat="1" ht="36.75" customHeight="1">
      <c r="A31" s="220"/>
      <c r="B31" s="195"/>
      <c r="C31" s="68" t="s">
        <v>125</v>
      </c>
      <c r="D31" s="58" t="s">
        <v>40</v>
      </c>
      <c r="E31" s="93">
        <v>1830.5</v>
      </c>
      <c r="F31" s="75">
        <v>1830.5</v>
      </c>
      <c r="G31" s="40">
        <v>0</v>
      </c>
      <c r="H31" s="44">
        <v>0</v>
      </c>
      <c r="I31" s="202"/>
      <c r="J31" s="211"/>
      <c r="K31" s="60"/>
    </row>
    <row r="32" spans="1:11" s="26" customFormat="1" ht="49.5" customHeight="1">
      <c r="A32" s="73" t="s">
        <v>102</v>
      </c>
      <c r="B32" s="74" t="s">
        <v>107</v>
      </c>
      <c r="C32" s="58" t="s">
        <v>29</v>
      </c>
      <c r="D32" s="59" t="s">
        <v>35</v>
      </c>
      <c r="E32" s="82">
        <f t="shared" si="0"/>
        <v>7205</v>
      </c>
      <c r="F32" s="75">
        <v>2205</v>
      </c>
      <c r="G32" s="40">
        <v>2500</v>
      </c>
      <c r="H32" s="40">
        <v>2500</v>
      </c>
      <c r="I32" s="66" t="s">
        <v>71</v>
      </c>
      <c r="J32" s="35" t="s">
        <v>73</v>
      </c>
      <c r="K32" s="60"/>
    </row>
    <row r="33" spans="1:11" s="26" customFormat="1" ht="42.75" customHeight="1">
      <c r="A33" s="97" t="s">
        <v>116</v>
      </c>
      <c r="B33" s="104" t="s">
        <v>123</v>
      </c>
      <c r="C33" s="68" t="s">
        <v>29</v>
      </c>
      <c r="D33" s="69" t="s">
        <v>40</v>
      </c>
      <c r="E33" s="99">
        <f t="shared" si="0"/>
        <v>469.2</v>
      </c>
      <c r="F33" s="96">
        <v>469.2</v>
      </c>
      <c r="G33" s="40">
        <v>0</v>
      </c>
      <c r="H33" s="40">
        <v>0</v>
      </c>
      <c r="I33" s="98" t="s">
        <v>71</v>
      </c>
      <c r="J33" s="79" t="s">
        <v>73</v>
      </c>
      <c r="K33" s="60"/>
    </row>
    <row r="34" spans="1:11" s="26" customFormat="1" ht="48" customHeight="1">
      <c r="A34" s="97" t="s">
        <v>117</v>
      </c>
      <c r="B34" s="100" t="s">
        <v>118</v>
      </c>
      <c r="C34" s="68" t="s">
        <v>29</v>
      </c>
      <c r="D34" s="69" t="s">
        <v>40</v>
      </c>
      <c r="E34" s="83">
        <f t="shared" si="0"/>
        <v>332.8</v>
      </c>
      <c r="F34" s="43">
        <v>332.8</v>
      </c>
      <c r="G34" s="43">
        <v>0</v>
      </c>
      <c r="H34" s="43">
        <v>0</v>
      </c>
      <c r="I34" s="98" t="s">
        <v>71</v>
      </c>
      <c r="J34" s="32" t="s">
        <v>119</v>
      </c>
      <c r="K34" s="60"/>
    </row>
    <row r="35" spans="1:11" s="26" customFormat="1" ht="38.25" customHeight="1">
      <c r="A35" s="101" t="s">
        <v>120</v>
      </c>
      <c r="B35" s="100" t="s">
        <v>122</v>
      </c>
      <c r="C35" s="68" t="s">
        <v>29</v>
      </c>
      <c r="D35" s="69" t="s">
        <v>40</v>
      </c>
      <c r="E35" s="83">
        <f t="shared" si="0"/>
        <v>78.2</v>
      </c>
      <c r="F35" s="43">
        <v>78.2</v>
      </c>
      <c r="G35" s="43">
        <v>0</v>
      </c>
      <c r="H35" s="43">
        <v>0</v>
      </c>
      <c r="I35" s="98" t="s">
        <v>71</v>
      </c>
      <c r="J35" s="79" t="s">
        <v>121</v>
      </c>
      <c r="K35" s="60"/>
    </row>
    <row r="36" spans="1:11" s="26" customFormat="1" ht="48.75" customHeight="1">
      <c r="A36" s="101" t="s">
        <v>126</v>
      </c>
      <c r="B36" s="106" t="s">
        <v>127</v>
      </c>
      <c r="C36" s="68" t="s">
        <v>29</v>
      </c>
      <c r="D36" s="69" t="s">
        <v>40</v>
      </c>
      <c r="E36" s="83">
        <f t="shared" si="0"/>
        <v>41</v>
      </c>
      <c r="F36" s="43">
        <v>41</v>
      </c>
      <c r="G36" s="43">
        <v>0</v>
      </c>
      <c r="H36" s="43">
        <v>0</v>
      </c>
      <c r="I36" s="98" t="s">
        <v>71</v>
      </c>
      <c r="J36" s="32" t="s">
        <v>128</v>
      </c>
      <c r="K36" s="60"/>
    </row>
    <row r="37" spans="1:11" s="26" customFormat="1" ht="42.75" customHeight="1">
      <c r="A37" s="160" t="s">
        <v>138</v>
      </c>
      <c r="B37" s="106" t="s">
        <v>139</v>
      </c>
      <c r="C37" s="68" t="s">
        <v>29</v>
      </c>
      <c r="D37" s="69" t="s">
        <v>40</v>
      </c>
      <c r="E37" s="83">
        <f t="shared" si="0"/>
        <v>120</v>
      </c>
      <c r="F37" s="43">
        <v>120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ht="14.25" customHeight="1">
      <c r="A38" s="111"/>
      <c r="B38" s="112" t="s">
        <v>132</v>
      </c>
      <c r="C38" s="123"/>
      <c r="D38" s="124"/>
      <c r="E38" s="125">
        <f>E32+E29+E28+E27+E25+E24+E23+E22+E26+E33+E34+E35+E36+E37</f>
        <v>59903.4</v>
      </c>
      <c r="F38" s="125">
        <f>F32+F29+F28+F27+F25+F24+F23+F22+F26+F33+F34+F35+F36+F37</f>
        <v>48289.9</v>
      </c>
      <c r="G38" s="125">
        <f>G32+G29+G28+G27+G25+G24+G23+G22+G26+G33+G34+G35+G36+G37</f>
        <v>5544.6</v>
      </c>
      <c r="H38" s="125">
        <f>H32+H29+H28+H27+H25+H24+H23+H22+H26+H33+H34+H35+H36+H37</f>
        <v>6068.9</v>
      </c>
      <c r="I38" s="126"/>
      <c r="J38" s="127"/>
      <c r="K38" s="49"/>
    </row>
    <row r="39" spans="1:11" ht="14.25" customHeight="1">
      <c r="A39" s="119"/>
      <c r="B39" s="120" t="s">
        <v>43</v>
      </c>
      <c r="C39" s="119"/>
      <c r="D39" s="119"/>
      <c r="E39" s="103">
        <f>F39+G39+H39</f>
        <v>58072.9</v>
      </c>
      <c r="F39" s="103">
        <f>F38-F40</f>
        <v>46459.4</v>
      </c>
      <c r="G39" s="103">
        <f>G38</f>
        <v>5544.6</v>
      </c>
      <c r="H39" s="103">
        <f>H38</f>
        <v>6068.9</v>
      </c>
      <c r="I39" s="121"/>
      <c r="J39" s="121"/>
      <c r="K39" s="49"/>
    </row>
    <row r="40" spans="1:11" ht="24" customHeight="1">
      <c r="A40" s="119"/>
      <c r="B40" s="120" t="s">
        <v>125</v>
      </c>
      <c r="C40" s="119"/>
      <c r="D40" s="119"/>
      <c r="E40" s="103">
        <f>F40+G40+H40</f>
        <v>1830.5</v>
      </c>
      <c r="F40" s="103">
        <f>F31</f>
        <v>1830.5</v>
      </c>
      <c r="G40" s="103">
        <v>0</v>
      </c>
      <c r="H40" s="103">
        <v>0</v>
      </c>
      <c r="I40" s="121"/>
      <c r="J40" s="121"/>
      <c r="K40" s="49"/>
    </row>
    <row r="41" spans="1:11" ht="15" customHeight="1">
      <c r="A41" s="196" t="s">
        <v>92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49"/>
    </row>
    <row r="42" spans="1:15" ht="61.5" customHeight="1">
      <c r="A42" s="102" t="s">
        <v>9</v>
      </c>
      <c r="B42" s="14" t="s">
        <v>103</v>
      </c>
      <c r="C42" s="39" t="s">
        <v>29</v>
      </c>
      <c r="D42" s="39" t="s">
        <v>35</v>
      </c>
      <c r="E42" s="57">
        <f>SUM(F42:H42)</f>
        <v>46908.100000000006</v>
      </c>
      <c r="F42" s="95">
        <v>7848.9</v>
      </c>
      <c r="G42" s="43">
        <v>18603</v>
      </c>
      <c r="H42" s="43">
        <v>20456.2</v>
      </c>
      <c r="I42" s="20" t="s">
        <v>71</v>
      </c>
      <c r="J42" s="14" t="s">
        <v>51</v>
      </c>
      <c r="K42" s="49"/>
      <c r="O42" s="1" t="s">
        <v>89</v>
      </c>
    </row>
    <row r="43" spans="1:11" ht="63" customHeight="1">
      <c r="A43" s="39" t="s">
        <v>10</v>
      </c>
      <c r="B43" s="14" t="s">
        <v>104</v>
      </c>
      <c r="C43" s="39" t="s">
        <v>29</v>
      </c>
      <c r="D43" s="39" t="s">
        <v>35</v>
      </c>
      <c r="E43" s="57">
        <f>SUM(F43:H43)</f>
        <v>14772.7</v>
      </c>
      <c r="F43" s="95">
        <v>1534.8</v>
      </c>
      <c r="G43" s="43">
        <v>6304.9</v>
      </c>
      <c r="H43" s="43">
        <v>6933</v>
      </c>
      <c r="I43" s="20" t="s">
        <v>71</v>
      </c>
      <c r="J43" s="14" t="s">
        <v>51</v>
      </c>
      <c r="K43" s="49"/>
    </row>
    <row r="44" spans="1:11" ht="49.5" customHeight="1">
      <c r="A44" s="39" t="s">
        <v>11</v>
      </c>
      <c r="B44" s="14" t="s">
        <v>97</v>
      </c>
      <c r="C44" s="39" t="s">
        <v>29</v>
      </c>
      <c r="D44" s="39" t="s">
        <v>35</v>
      </c>
      <c r="E44" s="57">
        <f>SUM(F44:H44)</f>
        <v>201.5</v>
      </c>
      <c r="F44" s="95">
        <v>104.5</v>
      </c>
      <c r="G44" s="43">
        <v>46</v>
      </c>
      <c r="H44" s="43">
        <v>51</v>
      </c>
      <c r="I44" s="64" t="s">
        <v>71</v>
      </c>
      <c r="J44" s="14" t="s">
        <v>80</v>
      </c>
      <c r="K44" s="49"/>
    </row>
    <row r="45" spans="1:11" ht="37.5" customHeight="1">
      <c r="A45" s="37" t="s">
        <v>12</v>
      </c>
      <c r="B45" s="14" t="s">
        <v>98</v>
      </c>
      <c r="C45" s="39" t="s">
        <v>29</v>
      </c>
      <c r="D45" s="46" t="s">
        <v>35</v>
      </c>
      <c r="E45" s="56">
        <f>SUM(F45:H45)</f>
        <v>1837.3999999999999</v>
      </c>
      <c r="F45" s="96">
        <v>327.8</v>
      </c>
      <c r="G45" s="40">
        <v>718.8</v>
      </c>
      <c r="H45" s="40">
        <v>790.8</v>
      </c>
      <c r="I45" s="64" t="s">
        <v>71</v>
      </c>
      <c r="J45" s="16" t="s">
        <v>52</v>
      </c>
      <c r="K45" s="49"/>
    </row>
    <row r="46" spans="1:11" ht="15" customHeight="1">
      <c r="A46" s="111"/>
      <c r="B46" s="112" t="s">
        <v>133</v>
      </c>
      <c r="C46" s="123"/>
      <c r="D46" s="124"/>
      <c r="E46" s="128">
        <f>SUM(E42:E45)</f>
        <v>63719.700000000004</v>
      </c>
      <c r="F46" s="129">
        <f>SUM(F42:F45)</f>
        <v>9815.999999999998</v>
      </c>
      <c r="G46" s="130">
        <f>SUM(G42:G45)</f>
        <v>25672.7</v>
      </c>
      <c r="H46" s="130">
        <f>SUM(H42:H45)</f>
        <v>28231</v>
      </c>
      <c r="I46" s="126"/>
      <c r="J46" s="131"/>
      <c r="K46" s="49"/>
    </row>
    <row r="47" spans="1:11" ht="15" customHeight="1">
      <c r="A47" s="119"/>
      <c r="B47" s="120" t="s">
        <v>43</v>
      </c>
      <c r="C47" s="119"/>
      <c r="D47" s="119"/>
      <c r="E47" s="132">
        <f>F47+G47+H47</f>
        <v>63719.7</v>
      </c>
      <c r="F47" s="132">
        <f>F46</f>
        <v>9815.999999999998</v>
      </c>
      <c r="G47" s="132">
        <f>G46</f>
        <v>25672.7</v>
      </c>
      <c r="H47" s="132">
        <f>H46</f>
        <v>28231</v>
      </c>
      <c r="I47" s="121"/>
      <c r="J47" s="133"/>
      <c r="K47" s="49"/>
    </row>
    <row r="48" spans="1:11" ht="14.25" customHeight="1">
      <c r="A48" s="203" t="s">
        <v>93</v>
      </c>
      <c r="B48" s="204"/>
      <c r="C48" s="204"/>
      <c r="D48" s="204"/>
      <c r="E48" s="204"/>
      <c r="F48" s="204"/>
      <c r="G48" s="204"/>
      <c r="H48" s="204"/>
      <c r="I48" s="204"/>
      <c r="J48" s="205"/>
      <c r="K48" s="49"/>
    </row>
    <row r="49" spans="1:11" ht="48.75" customHeight="1">
      <c r="A49" s="39" t="s">
        <v>13</v>
      </c>
      <c r="B49" s="14" t="s">
        <v>87</v>
      </c>
      <c r="C49" s="39" t="s">
        <v>29</v>
      </c>
      <c r="D49" s="39" t="s">
        <v>35</v>
      </c>
      <c r="E49" s="109">
        <f>SUM(F49:H49)</f>
        <v>12417.65</v>
      </c>
      <c r="F49" s="107">
        <v>3465.65</v>
      </c>
      <c r="G49" s="43">
        <v>4476</v>
      </c>
      <c r="H49" s="43">
        <v>4476</v>
      </c>
      <c r="I49" s="34" t="s">
        <v>71</v>
      </c>
      <c r="J49" s="14" t="s">
        <v>53</v>
      </c>
      <c r="K49" s="49"/>
    </row>
    <row r="50" spans="1:11" s="26" customFormat="1" ht="62.25" customHeight="1">
      <c r="A50" s="58" t="s">
        <v>14</v>
      </c>
      <c r="B50" s="74" t="s">
        <v>88</v>
      </c>
      <c r="C50" s="58" t="s">
        <v>29</v>
      </c>
      <c r="D50" s="58" t="s">
        <v>35</v>
      </c>
      <c r="E50" s="93">
        <f>SUM(F50:H50)</f>
        <v>790.5</v>
      </c>
      <c r="F50" s="43">
        <v>190.5</v>
      </c>
      <c r="G50" s="43">
        <v>300</v>
      </c>
      <c r="H50" s="43">
        <v>300</v>
      </c>
      <c r="I50" s="67" t="s">
        <v>71</v>
      </c>
      <c r="J50" s="74" t="s">
        <v>54</v>
      </c>
      <c r="K50" s="60"/>
    </row>
    <row r="51" spans="1:11" ht="47.25" customHeight="1">
      <c r="A51" s="61" t="s">
        <v>27</v>
      </c>
      <c r="B51" s="15" t="s">
        <v>110</v>
      </c>
      <c r="C51" s="50" t="s">
        <v>29</v>
      </c>
      <c r="D51" s="46" t="s">
        <v>35</v>
      </c>
      <c r="E51" s="110">
        <f>SUM(F51:H51)</f>
        <v>1477.75</v>
      </c>
      <c r="F51" s="108">
        <v>316.15</v>
      </c>
      <c r="G51" s="40">
        <v>580.8</v>
      </c>
      <c r="H51" s="40">
        <v>580.8</v>
      </c>
      <c r="I51" s="65" t="s">
        <v>71</v>
      </c>
      <c r="J51" s="16" t="s">
        <v>55</v>
      </c>
      <c r="K51" s="49"/>
    </row>
    <row r="52" spans="1:11" ht="15" customHeight="1">
      <c r="A52" s="111"/>
      <c r="B52" s="112" t="s">
        <v>134</v>
      </c>
      <c r="C52" s="123"/>
      <c r="D52" s="124"/>
      <c r="E52" s="134">
        <f>SUM(E49:E51)</f>
        <v>14685.9</v>
      </c>
      <c r="F52" s="129">
        <f>SUM(F49:F51)</f>
        <v>3972.3</v>
      </c>
      <c r="G52" s="130">
        <f>SUM(G49:G51)</f>
        <v>5356.8</v>
      </c>
      <c r="H52" s="130">
        <f>SUM(H49:H51)</f>
        <v>5356.8</v>
      </c>
      <c r="I52" s="126"/>
      <c r="J52" s="131"/>
      <c r="K52" s="49"/>
    </row>
    <row r="53" spans="1:11" ht="15" customHeight="1">
      <c r="A53" s="119"/>
      <c r="B53" s="120" t="s">
        <v>43</v>
      </c>
      <c r="C53" s="119"/>
      <c r="D53" s="119"/>
      <c r="E53" s="132">
        <f>F53+G53+H53</f>
        <v>14685.900000000001</v>
      </c>
      <c r="F53" s="132">
        <f>F52</f>
        <v>3972.3</v>
      </c>
      <c r="G53" s="132">
        <f>G52</f>
        <v>5356.8</v>
      </c>
      <c r="H53" s="132">
        <f>H52</f>
        <v>5356.8</v>
      </c>
      <c r="I53" s="121"/>
      <c r="J53" s="133"/>
      <c r="K53" s="49"/>
    </row>
    <row r="54" spans="1:11" ht="15" customHeight="1">
      <c r="A54" s="197" t="s">
        <v>94</v>
      </c>
      <c r="B54" s="198"/>
      <c r="C54" s="198"/>
      <c r="D54" s="198"/>
      <c r="E54" s="198"/>
      <c r="F54" s="198"/>
      <c r="G54" s="198"/>
      <c r="H54" s="198"/>
      <c r="I54" s="198"/>
      <c r="J54" s="199"/>
      <c r="K54" s="49"/>
    </row>
    <row r="55" spans="1:11" ht="56.25" customHeight="1">
      <c r="A55" s="62" t="s">
        <v>15</v>
      </c>
      <c r="B55" s="14" t="s">
        <v>85</v>
      </c>
      <c r="C55" s="55" t="s">
        <v>29</v>
      </c>
      <c r="D55" s="46" t="s">
        <v>35</v>
      </c>
      <c r="E55" s="57">
        <f aca="true" t="shared" si="1" ref="E55:E61">F55+G55+H55</f>
        <v>2897.1</v>
      </c>
      <c r="F55" s="43">
        <v>703.1</v>
      </c>
      <c r="G55" s="43">
        <v>1059</v>
      </c>
      <c r="H55" s="43">
        <v>1135</v>
      </c>
      <c r="I55" s="65" t="s">
        <v>71</v>
      </c>
      <c r="J55" s="17" t="s">
        <v>56</v>
      </c>
      <c r="K55" s="49"/>
    </row>
    <row r="56" spans="1:11" ht="50.25" customHeight="1">
      <c r="A56" s="39" t="s">
        <v>16</v>
      </c>
      <c r="B56" s="14" t="s">
        <v>86</v>
      </c>
      <c r="C56" s="39" t="s">
        <v>29</v>
      </c>
      <c r="D56" s="39" t="s">
        <v>35</v>
      </c>
      <c r="E56" s="57">
        <f t="shared" si="1"/>
        <v>14010.4</v>
      </c>
      <c r="F56" s="43">
        <v>2652.4</v>
      </c>
      <c r="G56" s="43">
        <v>5423</v>
      </c>
      <c r="H56" s="43">
        <v>5935</v>
      </c>
      <c r="I56" s="65" t="s">
        <v>71</v>
      </c>
      <c r="J56" s="17" t="s">
        <v>56</v>
      </c>
      <c r="K56" s="49"/>
    </row>
    <row r="57" spans="1:11" ht="45.75" customHeight="1">
      <c r="A57" s="39" t="s">
        <v>17</v>
      </c>
      <c r="B57" s="14" t="s">
        <v>57</v>
      </c>
      <c r="C57" s="39" t="s">
        <v>29</v>
      </c>
      <c r="D57" s="39" t="s">
        <v>35</v>
      </c>
      <c r="E57" s="57">
        <f t="shared" si="1"/>
        <v>3060.8</v>
      </c>
      <c r="F57" s="43">
        <v>731.6</v>
      </c>
      <c r="G57" s="43">
        <v>1154</v>
      </c>
      <c r="H57" s="43">
        <v>1175.2</v>
      </c>
      <c r="I57" s="65" t="s">
        <v>71</v>
      </c>
      <c r="J57" s="17" t="s">
        <v>56</v>
      </c>
      <c r="K57" s="49"/>
    </row>
    <row r="58" spans="1:11" ht="47.25" customHeight="1">
      <c r="A58" s="37" t="s">
        <v>23</v>
      </c>
      <c r="B58" s="32" t="s">
        <v>58</v>
      </c>
      <c r="C58" s="39" t="s">
        <v>29</v>
      </c>
      <c r="D58" s="46" t="s">
        <v>35</v>
      </c>
      <c r="E58" s="57">
        <f t="shared" si="1"/>
        <v>1418.1999999999998</v>
      </c>
      <c r="F58" s="45" t="s">
        <v>129</v>
      </c>
      <c r="G58" s="40">
        <v>449.4</v>
      </c>
      <c r="H58" s="40">
        <v>449.4</v>
      </c>
      <c r="I58" s="65" t="s">
        <v>71</v>
      </c>
      <c r="J58" s="17" t="s">
        <v>59</v>
      </c>
      <c r="K58" s="49"/>
    </row>
    <row r="59" spans="1:11" ht="43.5" customHeight="1">
      <c r="A59" s="37" t="s">
        <v>24</v>
      </c>
      <c r="B59" s="14" t="s">
        <v>60</v>
      </c>
      <c r="C59" s="39" t="s">
        <v>29</v>
      </c>
      <c r="D59" s="46" t="s">
        <v>35</v>
      </c>
      <c r="E59" s="57">
        <f t="shared" si="1"/>
        <v>3358.3</v>
      </c>
      <c r="F59" s="45" t="s">
        <v>130</v>
      </c>
      <c r="G59" s="40">
        <v>1443.2</v>
      </c>
      <c r="H59" s="40">
        <v>788.5</v>
      </c>
      <c r="I59" s="65" t="s">
        <v>71</v>
      </c>
      <c r="J59" s="16" t="s">
        <v>63</v>
      </c>
      <c r="K59" s="49"/>
    </row>
    <row r="60" spans="1:11" ht="47.25" customHeight="1">
      <c r="A60" s="39" t="s">
        <v>25</v>
      </c>
      <c r="B60" s="14" t="s">
        <v>61</v>
      </c>
      <c r="C60" s="39" t="s">
        <v>29</v>
      </c>
      <c r="D60" s="39" t="s">
        <v>35</v>
      </c>
      <c r="E60" s="57">
        <f t="shared" si="1"/>
        <v>1477.5</v>
      </c>
      <c r="F60" s="43">
        <v>187.7</v>
      </c>
      <c r="G60" s="43">
        <v>639</v>
      </c>
      <c r="H60" s="43">
        <v>650.8</v>
      </c>
      <c r="I60" s="34" t="s">
        <v>71</v>
      </c>
      <c r="J60" s="14" t="s">
        <v>59</v>
      </c>
      <c r="K60" s="49"/>
    </row>
    <row r="61" spans="1:11" ht="42.75" customHeight="1">
      <c r="A61" s="39" t="s">
        <v>26</v>
      </c>
      <c r="B61" s="14" t="s">
        <v>62</v>
      </c>
      <c r="C61" s="39" t="s">
        <v>29</v>
      </c>
      <c r="D61" s="39" t="s">
        <v>35</v>
      </c>
      <c r="E61" s="57">
        <f t="shared" si="1"/>
        <v>430</v>
      </c>
      <c r="F61" s="43">
        <v>130</v>
      </c>
      <c r="G61" s="43">
        <v>143</v>
      </c>
      <c r="H61" s="43">
        <v>157</v>
      </c>
      <c r="I61" s="34" t="s">
        <v>71</v>
      </c>
      <c r="J61" s="14" t="s">
        <v>63</v>
      </c>
      <c r="K61" s="49"/>
    </row>
    <row r="62" spans="1:11" s="13" customFormat="1" ht="12.75" customHeight="1">
      <c r="A62" s="135"/>
      <c r="B62" s="136" t="s">
        <v>135</v>
      </c>
      <c r="C62" s="137"/>
      <c r="D62" s="138"/>
      <c r="E62" s="134">
        <f>E61+E60+E59+E58+E57+E56+E55</f>
        <v>26652.299999999996</v>
      </c>
      <c r="F62" s="134">
        <f>F61+F60+F59+F58+F57+F56+F55</f>
        <v>6050.8</v>
      </c>
      <c r="G62" s="134">
        <f>G61+G60+G59+G58+G57+G56+G55</f>
        <v>10310.6</v>
      </c>
      <c r="H62" s="134">
        <f>H61+H60+H59+H58+H57+H56+H55</f>
        <v>10290.9</v>
      </c>
      <c r="I62" s="112"/>
      <c r="J62" s="139"/>
      <c r="K62" s="63"/>
    </row>
    <row r="63" spans="1:11" s="13" customFormat="1" ht="12.75" customHeight="1">
      <c r="A63" s="140"/>
      <c r="B63" s="120" t="s">
        <v>43</v>
      </c>
      <c r="C63" s="140"/>
      <c r="D63" s="140"/>
      <c r="E63" s="132">
        <f>E62</f>
        <v>26652.299999999996</v>
      </c>
      <c r="F63" s="132">
        <f>F62</f>
        <v>6050.8</v>
      </c>
      <c r="G63" s="132">
        <f>G62</f>
        <v>10310.6</v>
      </c>
      <c r="H63" s="132">
        <f>H62</f>
        <v>10290.9</v>
      </c>
      <c r="I63" s="120"/>
      <c r="J63" s="141"/>
      <c r="K63" s="63"/>
    </row>
    <row r="64" spans="1:11" ht="15.75" customHeight="1">
      <c r="A64" s="196" t="s">
        <v>95</v>
      </c>
      <c r="B64" s="196"/>
      <c r="C64" s="196"/>
      <c r="D64" s="196"/>
      <c r="E64" s="196"/>
      <c r="F64" s="196"/>
      <c r="G64" s="196"/>
      <c r="H64" s="196"/>
      <c r="I64" s="196"/>
      <c r="J64" s="196"/>
      <c r="K64" s="49"/>
    </row>
    <row r="65" spans="1:15" ht="54.75" customHeight="1">
      <c r="A65" s="39" t="s">
        <v>18</v>
      </c>
      <c r="B65" s="14" t="s">
        <v>64</v>
      </c>
      <c r="C65" s="39" t="s">
        <v>29</v>
      </c>
      <c r="D65" s="39" t="s">
        <v>35</v>
      </c>
      <c r="E65" s="57">
        <f>F65+G65+H65</f>
        <v>1049</v>
      </c>
      <c r="F65" s="43">
        <v>188.9</v>
      </c>
      <c r="G65" s="43">
        <v>631.5</v>
      </c>
      <c r="H65" s="43">
        <v>228.6</v>
      </c>
      <c r="I65" s="46" t="s">
        <v>71</v>
      </c>
      <c r="J65" s="31" t="s">
        <v>66</v>
      </c>
      <c r="K65" s="49"/>
      <c r="O65" t="s">
        <v>106</v>
      </c>
    </row>
    <row r="66" spans="1:11" ht="52.5" customHeight="1">
      <c r="A66" s="39" t="s">
        <v>19</v>
      </c>
      <c r="B66" s="14" t="s">
        <v>65</v>
      </c>
      <c r="C66" s="39" t="s">
        <v>29</v>
      </c>
      <c r="D66" s="39" t="s">
        <v>35</v>
      </c>
      <c r="E66" s="57">
        <f>F66+G66+H66</f>
        <v>2138.7</v>
      </c>
      <c r="F66" s="43">
        <v>1562.6</v>
      </c>
      <c r="G66" s="43">
        <v>274.3</v>
      </c>
      <c r="H66" s="43">
        <v>301.8</v>
      </c>
      <c r="I66" s="46" t="s">
        <v>71</v>
      </c>
      <c r="J66" s="31" t="s">
        <v>67</v>
      </c>
      <c r="K66" s="49"/>
    </row>
    <row r="67" spans="1:11" ht="51.75" customHeight="1">
      <c r="A67" s="37" t="s">
        <v>20</v>
      </c>
      <c r="B67" s="33" t="s">
        <v>81</v>
      </c>
      <c r="C67" s="39" t="s">
        <v>29</v>
      </c>
      <c r="D67" s="46" t="s">
        <v>35</v>
      </c>
      <c r="E67" s="56">
        <f>F67+G67+H67</f>
        <v>1642.5</v>
      </c>
      <c r="F67" s="40">
        <v>1007.5</v>
      </c>
      <c r="G67" s="40">
        <v>302</v>
      </c>
      <c r="H67" s="40">
        <v>333</v>
      </c>
      <c r="I67" s="46" t="s">
        <v>71</v>
      </c>
      <c r="J67" s="31" t="s">
        <v>67</v>
      </c>
      <c r="K67" s="49"/>
    </row>
    <row r="68" spans="1:11" ht="41.25" customHeight="1">
      <c r="A68" s="38" t="s">
        <v>42</v>
      </c>
      <c r="B68" s="32" t="s">
        <v>113</v>
      </c>
      <c r="C68" s="39" t="s">
        <v>29</v>
      </c>
      <c r="D68" s="46" t="s">
        <v>35</v>
      </c>
      <c r="E68" s="56">
        <f>F68+G68+H68</f>
        <v>6343.7</v>
      </c>
      <c r="F68" s="45" t="s">
        <v>140</v>
      </c>
      <c r="G68" s="40">
        <v>477</v>
      </c>
      <c r="H68" s="40">
        <v>477</v>
      </c>
      <c r="I68" s="46" t="s">
        <v>71</v>
      </c>
      <c r="J68" s="32" t="s">
        <v>68</v>
      </c>
      <c r="K68" s="49"/>
    </row>
    <row r="69" spans="1:11" s="13" customFormat="1" ht="12" customHeight="1">
      <c r="A69" s="135"/>
      <c r="B69" s="136" t="s">
        <v>136</v>
      </c>
      <c r="C69" s="137"/>
      <c r="D69" s="138"/>
      <c r="E69" s="134">
        <f>E68+E67+E66+E65</f>
        <v>11173.9</v>
      </c>
      <c r="F69" s="134">
        <f>F68+F67+F66+F65</f>
        <v>8148.699999999999</v>
      </c>
      <c r="G69" s="134">
        <f>G68+G67+G66+G65</f>
        <v>1684.8</v>
      </c>
      <c r="H69" s="134">
        <f>H68+H67+H66+H65</f>
        <v>1340.3999999999999</v>
      </c>
      <c r="I69" s="142"/>
      <c r="J69" s="139"/>
      <c r="K69" s="63"/>
    </row>
    <row r="70" spans="1:11" s="13" customFormat="1" ht="12" customHeight="1">
      <c r="A70" s="140"/>
      <c r="B70" s="120" t="s">
        <v>43</v>
      </c>
      <c r="C70" s="140"/>
      <c r="D70" s="140"/>
      <c r="E70" s="132">
        <f>E69</f>
        <v>11173.9</v>
      </c>
      <c r="F70" s="132">
        <f>F69</f>
        <v>8148.699999999999</v>
      </c>
      <c r="G70" s="132">
        <f>G69</f>
        <v>1684.8</v>
      </c>
      <c r="H70" s="132">
        <f>H69</f>
        <v>1340.3999999999999</v>
      </c>
      <c r="I70" s="143"/>
      <c r="J70" s="141"/>
      <c r="K70" s="63"/>
    </row>
    <row r="71" spans="1:11" ht="15.75" customHeight="1">
      <c r="A71" s="180" t="s">
        <v>96</v>
      </c>
      <c r="B71" s="180"/>
      <c r="C71" s="180"/>
      <c r="D71" s="180"/>
      <c r="E71" s="180"/>
      <c r="F71" s="180"/>
      <c r="G71" s="180"/>
      <c r="H71" s="180"/>
      <c r="I71" s="180"/>
      <c r="J71" s="180"/>
      <c r="K71" s="49"/>
    </row>
    <row r="72" spans="1:11" ht="85.5" customHeight="1">
      <c r="A72" s="39" t="s">
        <v>83</v>
      </c>
      <c r="B72" s="20" t="s">
        <v>70</v>
      </c>
      <c r="C72" s="39" t="s">
        <v>43</v>
      </c>
      <c r="D72" s="20" t="s">
        <v>35</v>
      </c>
      <c r="E72" s="94">
        <f>F72+G72+H72</f>
        <v>13764.5</v>
      </c>
      <c r="F72" s="41">
        <v>2765.5</v>
      </c>
      <c r="G72" s="39">
        <v>5237.6</v>
      </c>
      <c r="H72" s="39">
        <v>5761.4</v>
      </c>
      <c r="I72" s="46" t="s">
        <v>71</v>
      </c>
      <c r="J72" s="20" t="s">
        <v>69</v>
      </c>
      <c r="K72" s="49"/>
    </row>
    <row r="73" spans="1:11" ht="12.75" customHeight="1">
      <c r="A73" s="144"/>
      <c r="B73" s="145" t="s">
        <v>82</v>
      </c>
      <c r="C73" s="146"/>
      <c r="D73" s="147"/>
      <c r="E73" s="148">
        <f aca="true" t="shared" si="2" ref="E73:H74">E72</f>
        <v>13764.5</v>
      </c>
      <c r="F73" s="148">
        <f t="shared" si="2"/>
        <v>2765.5</v>
      </c>
      <c r="G73" s="148">
        <f t="shared" si="2"/>
        <v>5237.6</v>
      </c>
      <c r="H73" s="148">
        <f t="shared" si="2"/>
        <v>5761.4</v>
      </c>
      <c r="I73" s="149"/>
      <c r="J73" s="150"/>
      <c r="K73" s="49"/>
    </row>
    <row r="74" spans="1:11" ht="12.75" customHeight="1">
      <c r="A74" s="140"/>
      <c r="B74" s="120" t="s">
        <v>43</v>
      </c>
      <c r="C74" s="140"/>
      <c r="D74" s="140"/>
      <c r="E74" s="132">
        <f t="shared" si="2"/>
        <v>13764.5</v>
      </c>
      <c r="F74" s="132">
        <f t="shared" si="2"/>
        <v>2765.5</v>
      </c>
      <c r="G74" s="132">
        <f t="shared" si="2"/>
        <v>5237.6</v>
      </c>
      <c r="H74" s="132">
        <f t="shared" si="2"/>
        <v>5761.4</v>
      </c>
      <c r="I74" s="120"/>
      <c r="J74" s="141"/>
      <c r="K74" s="49"/>
    </row>
    <row r="75" spans="1:11" ht="15.75" customHeight="1">
      <c r="A75" s="152"/>
      <c r="B75" s="159" t="s">
        <v>137</v>
      </c>
      <c r="C75" s="153"/>
      <c r="D75" s="153"/>
      <c r="E75" s="155">
        <f>E73+E69+E62+E52+E46+E38+E19</f>
        <v>210336.4</v>
      </c>
      <c r="F75" s="151">
        <f>F73+F69+F62+F52+F46+F38+F19</f>
        <v>94009.8</v>
      </c>
      <c r="G75" s="151">
        <f>G73+G69+G62+G52+G46+G38+G19</f>
        <v>58123.1</v>
      </c>
      <c r="H75" s="151">
        <f>H73+H69+H62+H52+H46+H38+H19</f>
        <v>58203.5</v>
      </c>
      <c r="I75" s="162"/>
      <c r="J75" s="163"/>
      <c r="K75" s="49"/>
    </row>
    <row r="76" spans="1:11" ht="15.75" customHeight="1">
      <c r="A76" s="154"/>
      <c r="B76" s="158" t="s">
        <v>43</v>
      </c>
      <c r="C76" s="154"/>
      <c r="D76" s="154"/>
      <c r="E76" s="156">
        <f>F76+G76+H76</f>
        <v>208505.9</v>
      </c>
      <c r="F76" s="94">
        <f>F75-F77</f>
        <v>92179.3</v>
      </c>
      <c r="G76" s="94">
        <f>G75</f>
        <v>58123.1</v>
      </c>
      <c r="H76" s="94">
        <f>H75</f>
        <v>58203.5</v>
      </c>
      <c r="I76" s="39"/>
      <c r="J76" s="39"/>
      <c r="K76" s="49"/>
    </row>
    <row r="77" spans="1:11" ht="25.5" customHeight="1">
      <c r="A77" s="154"/>
      <c r="B77" s="157" t="s">
        <v>125</v>
      </c>
      <c r="C77" s="154"/>
      <c r="D77" s="154"/>
      <c r="E77" s="156">
        <f>F77+G77+H77</f>
        <v>1830.5</v>
      </c>
      <c r="F77" s="94">
        <v>1830.5</v>
      </c>
      <c r="G77" s="94">
        <v>0</v>
      </c>
      <c r="H77" s="94">
        <v>0</v>
      </c>
      <c r="I77" s="39"/>
      <c r="J77" s="39"/>
      <c r="K77" s="49"/>
    </row>
    <row r="78" spans="1:10" ht="18.75" customHeight="1">
      <c r="A78" s="4"/>
      <c r="B78" s="5"/>
      <c r="C78" s="5"/>
      <c r="D78" s="5"/>
      <c r="E78" s="12"/>
      <c r="F78" s="12"/>
      <c r="G78" s="19"/>
      <c r="H78" s="25"/>
      <c r="I78" s="5"/>
      <c r="J78" s="5"/>
    </row>
    <row r="79" ht="21.75" customHeight="1"/>
    <row r="80" ht="23.25" customHeight="1"/>
    <row r="81" ht="20.25" customHeight="1"/>
    <row r="82" ht="20.2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37.5" customHeight="1"/>
    <row r="98" ht="76.5" customHeight="1"/>
    <row r="99" ht="44.25" customHeight="1"/>
    <row r="100" spans="1:10" s="13" customFormat="1" ht="21.75" customHeight="1">
      <c r="A100"/>
      <c r="B100"/>
      <c r="C100"/>
      <c r="D100"/>
      <c r="E100"/>
      <c r="F100"/>
      <c r="G100"/>
      <c r="H100" s="26"/>
      <c r="I100"/>
      <c r="J100"/>
    </row>
    <row r="101" ht="25.5" customHeight="1"/>
    <row r="102" ht="33" customHeight="1"/>
    <row r="103" ht="42.75" customHeight="1"/>
    <row r="104" ht="13.5" customHeight="1"/>
    <row r="105" ht="42.75" customHeight="1"/>
    <row r="106" ht="19.5" customHeight="1"/>
  </sheetData>
  <sheetProtection/>
  <mergeCells count="38">
    <mergeCell ref="G2:J2"/>
    <mergeCell ref="A41:J41"/>
    <mergeCell ref="A21:J21"/>
    <mergeCell ref="A16:A17"/>
    <mergeCell ref="J29:J31"/>
    <mergeCell ref="C16:C17"/>
    <mergeCell ref="H16:H17"/>
    <mergeCell ref="I16:I17"/>
    <mergeCell ref="E16:E17"/>
    <mergeCell ref="A29:A31"/>
    <mergeCell ref="B29:B31"/>
    <mergeCell ref="A64:J64"/>
    <mergeCell ref="A54:J54"/>
    <mergeCell ref="I29:I31"/>
    <mergeCell ref="A48:J48"/>
    <mergeCell ref="G1:J1"/>
    <mergeCell ref="A5:J5"/>
    <mergeCell ref="A6:J6"/>
    <mergeCell ref="A7:J7"/>
    <mergeCell ref="G3:J3"/>
    <mergeCell ref="G4:J4"/>
    <mergeCell ref="A8:J8"/>
    <mergeCell ref="I9:I10"/>
    <mergeCell ref="B16:B17"/>
    <mergeCell ref="F9:H9"/>
    <mergeCell ref="E9:E10"/>
    <mergeCell ref="J16:J17"/>
    <mergeCell ref="F16:F17"/>
    <mergeCell ref="I75:J75"/>
    <mergeCell ref="J9:J10"/>
    <mergeCell ref="C9:C10"/>
    <mergeCell ref="A9:A10"/>
    <mergeCell ref="D9:D10"/>
    <mergeCell ref="B9:B10"/>
    <mergeCell ref="A12:J12"/>
    <mergeCell ref="D16:D17"/>
    <mergeCell ref="G16:G17"/>
    <mergeCell ref="A71:J71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2015-02-18T08:46:15Z</cp:lastPrinted>
  <dcterms:created xsi:type="dcterms:W3CDTF">1996-10-08T23:32:33Z</dcterms:created>
  <dcterms:modified xsi:type="dcterms:W3CDTF">2015-02-18T08:46:27Z</dcterms:modified>
  <cp:category/>
  <cp:version/>
  <cp:contentType/>
  <cp:contentStatus/>
</cp:coreProperties>
</file>